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41" sheetId="1" r:id="rId1"/>
  </sheets>
  <definedNames/>
  <calcPr fullCalcOnLoad="1"/>
</workbook>
</file>

<file path=xl/sharedStrings.xml><?xml version="1.0" encoding="utf-8"?>
<sst xmlns="http://schemas.openxmlformats.org/spreadsheetml/2006/main" count="272" uniqueCount="162">
  <si>
    <t xml:space="preserve">  Фінансовий звіт про використання коштів загального фонду  згідно</t>
  </si>
  <si>
    <t>дошкільному навчальному закладу №41 "Дударик"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</si>
  <si>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</si>
  <si>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</si>
  <si>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</si>
  <si>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</si>
  <si>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</si>
  <si>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</si>
  <si>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</si>
  <si>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</si>
  <si>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</si>
  <si>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</si>
  <si>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</si>
  <si>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</si>
  <si>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</si>
  <si>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</si>
  <si>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</si>
  <si>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</si>
  <si>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</si>
  <si>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</si>
  <si>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</si>
  <si>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</si>
  <si>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</si>
  <si>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</si>
  <si>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</si>
  <si>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</si>
  <si>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</si>
  <si>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</si>
  <si>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</si>
  <si>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</si>
  <si>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</si>
  <si>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</si>
  <si>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</si>
  <si>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</si>
  <si>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</si>
  <si>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</si>
  <si>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</si>
  <si>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</si>
  <si>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</si>
  <si>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</si>
  <si>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</si>
  <si>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</si>
  <si>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</si>
  <si>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</si>
  <si>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</si>
  <si>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</si>
  <si>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</si>
  <si>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</si>
  <si>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</si>
  <si>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</si>
  <si>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</si>
  <si>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</si>
  <si>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</si>
  <si>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</si>
  <si>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</si>
  <si>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</si>
  <si>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</si>
  <si>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</si>
  <si>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</si>
  <si>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</si>
  <si>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</si>
  <si>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</si>
  <si>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</si>
  <si>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</si>
  <si>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</si>
  <si>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</si>
  <si>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</si>
  <si>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</si>
  <si>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</si>
  <si>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</si>
  <si>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</si>
  <si>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</si>
  <si>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</si>
  <si>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</si>
  <si>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</si>
  <si>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</si>
  <si>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</si>
  <si>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</si>
  <si>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</si>
  <si>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</si>
  <si>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</si>
  <si>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</si>
  <si>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</si>
  <si>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</si>
  <si>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</si>
  <si>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</si>
  <si>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</si>
  <si>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</si>
  <si>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</si>
  <si>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</si>
  <si>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</si>
  <si>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</si>
  <si>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</si>
  <si>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</si>
  <si>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</si>
  <si>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</si>
  <si>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</si>
  <si>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</si>
  <si>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</si>
  <si>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</si>
  <si>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</si>
  <si>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</si>
  <si>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</si>
  <si>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</si>
  <si>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</si>
  <si>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</si>
  <si>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</si>
  <si>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</si>
  <si>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</si>
  <si>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</si>
  <si>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</si>
  <si>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</si>
  <si>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</si>
  <si>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</si>
  <si>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</si>
  <si>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</si>
  <si>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</si>
  <si>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</si>
  <si>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</si>
  <si>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</si>
  <si>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</si>
  <si>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</si>
  <si>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</si>
  <si>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</si>
  <si>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</si>
  <si>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</si>
  <si>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</si>
  <si>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</si>
  <si>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</si>
  <si>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</si>
  <si>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</si>
  <si>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</si>
  <si>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</si>
  <si>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</si>
  <si>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</si>
  <si>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</si>
  <si>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</si>
  <si>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</si>
  <si>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</si>
  <si>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</si>
  <si>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</si>
  <si>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</si>
  <si>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Господарчі товари</t>
  </si>
  <si>
    <t>профінансовано та використано за 9 місяців 2022 року</t>
  </si>
  <si>
    <t>профінансовано та використано за 2022 рік</t>
  </si>
  <si>
    <t>кошторисних призначень на 2022 рік по</t>
  </si>
  <si>
    <t>кошторисних призначень на 2022рік по</t>
  </si>
  <si>
    <t xml:space="preserve"> використано за 9 місяців 2022 року</t>
  </si>
  <si>
    <t xml:space="preserve"> використано за 2022 рік</t>
  </si>
  <si>
    <t xml:space="preserve">Фінансовий звіт про використання інших коштів спеціального фонду (бюджет розвитку)згідно кошторисних призначень  за 2022 рік </t>
  </si>
  <si>
    <t xml:space="preserve"> профінансовано та використано за 2022 рік</t>
  </si>
  <si>
    <t xml:space="preserve">                                                                                      Фінансовий звіт про надходження   благодійної допомоги в натуральній формі  2022 року </t>
  </si>
  <si>
    <t>надійшло за 9 місяців 2022 року</t>
  </si>
  <si>
    <t xml:space="preserve">                     Фінансовий звіт про надходження  та використання благодійних внесків за 2022 рік </t>
  </si>
  <si>
    <t>Залишок на 01.01.2022р.</t>
  </si>
  <si>
    <t>залишок на 01.11.22.</t>
  </si>
  <si>
    <t>залишок на 01.01.23р.</t>
  </si>
  <si>
    <t>Канцелярські товари</t>
  </si>
  <si>
    <t>Рюкзаки</t>
  </si>
  <si>
    <t>М'ячі масажні</t>
  </si>
  <si>
    <t>Іграшки</t>
  </si>
  <si>
    <t>М'який інвентар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</si>
</sst>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42">
      <pane xSplit="3" topLeftCell="D1" activePane="topRight" state="frozen"/>
      <selection pane="topLeft" activeCell="L72" sqref="L72"/>
      <selection pane="topRight" activeCell="O113" sqref="O113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hidden="1" customWidth="1"/>
    <col min="5" max="5" width="16.8515625" style="2" hidden="1" customWidth="1"/>
    <col min="6" max="6" width="17.00390625" style="2" hidden="1" customWidth="1"/>
    <col min="7" max="7" width="17.7109375" style="2" hidden="1" customWidth="1"/>
    <col min="8" max="8" width="17.421875" style="2" hidden="1" customWidth="1"/>
    <col min="9" max="9" width="17.140625" style="2" hidden="1" customWidth="1"/>
    <col min="10" max="10" width="19.140625" style="2" hidden="1" customWidth="1"/>
    <col min="11" max="11" width="17.421875" style="2" hidden="1" customWidth="1"/>
    <col min="12" max="12" width="17.00390625" style="2" customWidth="1"/>
    <col min="13" max="13" width="17.421875" style="2" customWidth="1"/>
    <col min="14" max="14" width="18.4218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  <c r="R1" s="1"/>
      <c r="S1" s="1"/>
    </row>
    <row r="2" spans="2:19" ht="15">
      <c r="B2" s="61" t="s">
        <v>145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"/>
      <c r="R2" s="1"/>
      <c r="S2" s="1"/>
    </row>
    <row r="3" spans="2:19" ht="1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62" t="s">
        <v>4</v>
      </c>
      <c r="E5" s="64" t="s">
        <v>5</v>
      </c>
      <c r="F5" s="64" t="s">
        <v>6</v>
      </c>
      <c r="G5" s="64" t="s">
        <v>7</v>
      </c>
      <c r="H5" s="64" t="s">
        <v>8</v>
      </c>
      <c r="I5" s="64" t="s">
        <v>9</v>
      </c>
      <c r="J5" s="64" t="s">
        <v>10</v>
      </c>
      <c r="K5" s="64" t="s">
        <v>11</v>
      </c>
      <c r="L5" s="64" t="s">
        <v>143</v>
      </c>
      <c r="M5" s="64" t="s">
        <v>12</v>
      </c>
      <c r="N5" s="64" t="s">
        <v>13</v>
      </c>
      <c r="O5" s="64" t="s">
        <v>14</v>
      </c>
      <c r="P5" s="66" t="s">
        <v>144</v>
      </c>
    </row>
    <row r="6" spans="2:16" ht="16.5" thickBot="1" thickTop="1">
      <c r="B6" s="5">
        <v>1</v>
      </c>
      <c r="C6" s="6">
        <v>2</v>
      </c>
      <c r="D6" s="6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7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4330291.09</v>
      </c>
      <c r="M8" s="12">
        <f t="shared" si="0"/>
        <v>680496.96</v>
      </c>
      <c r="N8" s="12">
        <f t="shared" si="0"/>
        <v>464373.57999999996</v>
      </c>
      <c r="O8" s="12">
        <f>O9+O14+O42</f>
        <v>1127509.7899999998</v>
      </c>
      <c r="P8" s="12">
        <f>D8+E8+F8+G8+H8+I8+J8+K8+L8+M8+N8+O8</f>
        <v>6602671.42</v>
      </c>
    </row>
    <row r="9" spans="2:16" ht="28.5" customHeight="1">
      <c r="B9" s="13" t="s">
        <v>18</v>
      </c>
      <c r="C9" s="10">
        <v>2100</v>
      </c>
      <c r="D9" s="12">
        <f>D10</f>
        <v>0</v>
      </c>
      <c r="E9" s="12">
        <f>E10</f>
        <v>0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3528480.11</v>
      </c>
      <c r="M9" s="12">
        <f t="shared" si="1"/>
        <v>571853.22</v>
      </c>
      <c r="N9" s="12">
        <f t="shared" si="1"/>
        <v>418089.19999999995</v>
      </c>
      <c r="O9" s="12">
        <f t="shared" si="1"/>
        <v>457510.65</v>
      </c>
      <c r="P9" s="12">
        <f aca="true" t="shared" si="2" ref="P9:P42">D9+E9+F9+G9+H9+I9+J9+K9+L9+M9+N9+O9</f>
        <v>4975933.180000001</v>
      </c>
    </row>
    <row r="10" spans="2:16" ht="15" customHeight="1">
      <c r="B10" s="13" t="s">
        <v>19</v>
      </c>
      <c r="C10" s="11">
        <v>2110</v>
      </c>
      <c r="D10" s="12">
        <f>D11+D13</f>
        <v>0</v>
      </c>
      <c r="E10" s="12">
        <f>E11+E13</f>
        <v>0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3528480.11</v>
      </c>
      <c r="M10" s="12">
        <f t="shared" si="3"/>
        <v>571853.22</v>
      </c>
      <c r="N10" s="12">
        <f t="shared" si="3"/>
        <v>418089.19999999995</v>
      </c>
      <c r="O10" s="12">
        <f t="shared" si="3"/>
        <v>457510.65</v>
      </c>
      <c r="P10" s="12">
        <f t="shared" si="2"/>
        <v>4975933.180000001</v>
      </c>
    </row>
    <row r="11" spans="2:16" ht="18" customHeight="1">
      <c r="B11" s="13" t="s">
        <v>20</v>
      </c>
      <c r="C11" s="11">
        <v>2111</v>
      </c>
      <c r="D11" s="12"/>
      <c r="E11" s="12"/>
      <c r="F11" s="12"/>
      <c r="G11" s="12"/>
      <c r="H11" s="12"/>
      <c r="I11" s="12"/>
      <c r="J11" s="12"/>
      <c r="K11" s="12"/>
      <c r="L11" s="12">
        <v>2889452.21</v>
      </c>
      <c r="M11" s="12">
        <v>470267.81</v>
      </c>
      <c r="N11" s="12">
        <v>343994.97</v>
      </c>
      <c r="O11" s="12">
        <v>376507.95</v>
      </c>
      <c r="P11" s="12">
        <f t="shared" si="2"/>
        <v>4080222.9400000004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/>
      <c r="E13" s="12"/>
      <c r="F13" s="12"/>
      <c r="G13" s="12"/>
      <c r="H13" s="12"/>
      <c r="I13" s="12"/>
      <c r="J13" s="12"/>
      <c r="K13" s="12"/>
      <c r="L13" s="12">
        <v>639027.9</v>
      </c>
      <c r="M13" s="12">
        <v>101585.41</v>
      </c>
      <c r="N13" s="12">
        <v>74094.23</v>
      </c>
      <c r="O13" s="12">
        <f>80035.14+967.56</f>
        <v>81002.7</v>
      </c>
      <c r="P13" s="12">
        <f t="shared" si="2"/>
        <v>895710.24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800314.9800000001</v>
      </c>
      <c r="M14" s="12">
        <f t="shared" si="4"/>
        <v>108643.73999999999</v>
      </c>
      <c r="N14" s="12">
        <f t="shared" si="4"/>
        <v>46284.380000000005</v>
      </c>
      <c r="O14" s="12">
        <f t="shared" si="4"/>
        <v>665096.0099999999</v>
      </c>
      <c r="P14" s="12">
        <f t="shared" si="2"/>
        <v>1620339.1099999999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>
        <v>36714.48</v>
      </c>
      <c r="M15" s="12">
        <v>676.5</v>
      </c>
      <c r="N15" s="12"/>
      <c r="O15" s="12">
        <v>1440</v>
      </c>
      <c r="P15" s="12">
        <f t="shared" si="2"/>
        <v>38830.98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500.77</v>
      </c>
      <c r="P16" s="12">
        <f t="shared" si="2"/>
        <v>500.77</v>
      </c>
    </row>
    <row r="17" spans="2:16" ht="19.5" customHeight="1">
      <c r="B17" s="16" t="s">
        <v>26</v>
      </c>
      <c r="C17" s="11">
        <v>2230</v>
      </c>
      <c r="D17" s="12"/>
      <c r="E17" s="12"/>
      <c r="F17" s="12"/>
      <c r="G17" s="12"/>
      <c r="H17" s="12"/>
      <c r="I17" s="17"/>
      <c r="J17" s="18"/>
      <c r="K17" s="12"/>
      <c r="L17" s="12">
        <v>182025.6</v>
      </c>
      <c r="M17" s="12">
        <v>60208.29</v>
      </c>
      <c r="N17" s="12">
        <v>28662.3</v>
      </c>
      <c r="O17" s="12">
        <v>51282.42</v>
      </c>
      <c r="P17" s="12">
        <f t="shared" si="2"/>
        <v>322178.61</v>
      </c>
    </row>
    <row r="18" spans="2:16" ht="15.75" customHeight="1">
      <c r="B18" s="16" t="s">
        <v>27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>
        <v>11768.71</v>
      </c>
      <c r="M18" s="12">
        <v>3200.04</v>
      </c>
      <c r="N18" s="12">
        <v>800</v>
      </c>
      <c r="O18" s="12">
        <v>173264.41</v>
      </c>
      <c r="P18" s="12">
        <f t="shared" si="2"/>
        <v>189033.16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569013.53</v>
      </c>
      <c r="M21" s="12">
        <f t="shared" si="5"/>
        <v>44058.909999999996</v>
      </c>
      <c r="N21" s="12">
        <f t="shared" si="5"/>
        <v>16822.08</v>
      </c>
      <c r="O21" s="12">
        <f t="shared" si="5"/>
        <v>437928.4099999999</v>
      </c>
      <c r="P21" s="12">
        <f t="shared" si="2"/>
        <v>1067822.93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>
        <v>507891.78</v>
      </c>
      <c r="M22" s="12">
        <v>25535.59</v>
      </c>
      <c r="N22" s="12"/>
      <c r="O22" s="12">
        <f>61222.68+250230.11</f>
        <v>311452.79</v>
      </c>
      <c r="P22" s="12">
        <f t="shared" si="2"/>
        <v>844880.1599999999</v>
      </c>
    </row>
    <row r="23" spans="2:16" ht="20.25" customHeight="1">
      <c r="B23" s="13" t="s">
        <v>32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>
        <v>16690.27</v>
      </c>
      <c r="M23" s="12">
        <v>1957.35</v>
      </c>
      <c r="N23" s="12">
        <v>1515.15</v>
      </c>
      <c r="O23" s="12">
        <v>3914.6</v>
      </c>
      <c r="P23" s="12">
        <f t="shared" si="2"/>
        <v>24077.37</v>
      </c>
    </row>
    <row r="24" spans="2:16" ht="21" customHeight="1">
      <c r="B24" s="13" t="s">
        <v>33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>
        <v>40656.33</v>
      </c>
      <c r="M24" s="12">
        <v>15898.91</v>
      </c>
      <c r="N24" s="18">
        <v>15306.93</v>
      </c>
      <c r="O24" s="12">
        <v>118971.05</v>
      </c>
      <c r="P24" s="12">
        <f t="shared" si="2"/>
        <v>190833.22000000003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>
        <v>3775.15</v>
      </c>
      <c r="M26" s="12">
        <v>667.06</v>
      </c>
      <c r="N26" s="12"/>
      <c r="O26" s="12">
        <v>3589.97</v>
      </c>
      <c r="P26" s="12">
        <f t="shared" si="2"/>
        <v>8032.18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792.66</v>
      </c>
      <c r="M28" s="12">
        <f t="shared" si="6"/>
        <v>500</v>
      </c>
      <c r="N28" s="12">
        <f t="shared" si="6"/>
        <v>0</v>
      </c>
      <c r="O28" s="12">
        <f t="shared" si="6"/>
        <v>680</v>
      </c>
      <c r="P28" s="12">
        <f t="shared" si="2"/>
        <v>1972.6599999999999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>
        <v>792.66</v>
      </c>
      <c r="M30" s="12">
        <v>500</v>
      </c>
      <c r="N30" s="12"/>
      <c r="O30" s="12">
        <v>680</v>
      </c>
      <c r="P30" s="12">
        <f t="shared" si="2"/>
        <v>1972.6599999999999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>
        <v>1496</v>
      </c>
      <c r="M42" s="12"/>
      <c r="N42" s="12"/>
      <c r="O42" s="12">
        <v>4903.13</v>
      </c>
      <c r="P42" s="12">
        <f t="shared" si="2"/>
        <v>6399.13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1" t="s">
        <v>81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2:16" ht="15">
      <c r="B74" s="61" t="s">
        <v>146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2:16" ht="15.75" thickBot="1">
      <c r="B75" s="61" t="s">
        <v>1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2:16" ht="15.75" customHeight="1" thickBot="1">
      <c r="B76" s="3" t="s">
        <v>2</v>
      </c>
      <c r="C76" s="4" t="s">
        <v>3</v>
      </c>
      <c r="D76" s="62" t="s">
        <v>82</v>
      </c>
      <c r="E76" s="64" t="s">
        <v>83</v>
      </c>
      <c r="F76" s="64" t="s">
        <v>84</v>
      </c>
      <c r="G76" s="64" t="s">
        <v>85</v>
      </c>
      <c r="H76" s="64" t="s">
        <v>86</v>
      </c>
      <c r="I76" s="64" t="s">
        <v>87</v>
      </c>
      <c r="J76" s="64" t="s">
        <v>88</v>
      </c>
      <c r="K76" s="64" t="s">
        <v>89</v>
      </c>
      <c r="L76" s="64" t="s">
        <v>147</v>
      </c>
      <c r="M76" s="64" t="s">
        <v>90</v>
      </c>
      <c r="N76" s="64" t="s">
        <v>91</v>
      </c>
      <c r="O76" s="64" t="s">
        <v>92</v>
      </c>
      <c r="P76" s="66" t="s">
        <v>148</v>
      </c>
    </row>
    <row r="77" spans="2:16" ht="24" customHeight="1" thickBot="1" thickTop="1">
      <c r="B77" s="5">
        <v>1</v>
      </c>
      <c r="C77" s="6">
        <v>2</v>
      </c>
      <c r="D77" s="63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7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191043.62</v>
      </c>
      <c r="M79" s="12">
        <f t="shared" si="8"/>
        <v>8048.610000000001</v>
      </c>
      <c r="N79" s="12">
        <f t="shared" si="8"/>
        <v>26135.309999999998</v>
      </c>
      <c r="O79" s="12">
        <f>O80+O85+O113+O114</f>
        <v>85692.84000000001</v>
      </c>
      <c r="P79" s="12">
        <f>D79+E79+F79+G79+H79+I79+J79+K79+L79+M79+N79+O79</f>
        <v>310920.38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189837.26</v>
      </c>
      <c r="M85" s="12">
        <f t="shared" si="12"/>
        <v>7937.56</v>
      </c>
      <c r="N85" s="12">
        <f t="shared" si="12"/>
        <v>26024.26</v>
      </c>
      <c r="O85" s="12">
        <f t="shared" si="12"/>
        <v>85559.68000000001</v>
      </c>
      <c r="P85" s="12">
        <f t="shared" si="10"/>
        <v>309358.76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/>
      <c r="F88" s="12"/>
      <c r="G88" s="12"/>
      <c r="H88" s="12"/>
      <c r="I88" s="26"/>
      <c r="J88" s="18"/>
      <c r="K88" s="12"/>
      <c r="L88" s="12">
        <v>188383.48</v>
      </c>
      <c r="M88" s="12">
        <v>7735.75</v>
      </c>
      <c r="N88" s="12">
        <v>25774.87</v>
      </c>
      <c r="O88" s="12">
        <v>84423.63</v>
      </c>
      <c r="P88" s="12">
        <f t="shared" si="10"/>
        <v>306317.73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1453.78</v>
      </c>
      <c r="M92" s="12">
        <f t="shared" si="13"/>
        <v>201.81</v>
      </c>
      <c r="N92" s="12">
        <f t="shared" si="13"/>
        <v>249.39</v>
      </c>
      <c r="O92" s="12">
        <f t="shared" si="13"/>
        <v>1136.05</v>
      </c>
      <c r="P92" s="12">
        <f t="shared" si="10"/>
        <v>3041.0299999999997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>
        <v>466.21</v>
      </c>
      <c r="M93" s="12">
        <v>27.29</v>
      </c>
      <c r="N93" s="12">
        <v>64.39</v>
      </c>
      <c r="O93" s="12">
        <f>125.25+181.04</f>
        <v>306.28999999999996</v>
      </c>
      <c r="P93" s="12">
        <f t="shared" si="10"/>
        <v>864.18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>
        <v>223.55</v>
      </c>
      <c r="M94" s="12">
        <v>28.14</v>
      </c>
      <c r="N94" s="12">
        <v>27.97</v>
      </c>
      <c r="O94" s="12">
        <f>14.01+14.05+27.93+28.04</f>
        <v>84.03</v>
      </c>
      <c r="P94" s="12">
        <f t="shared" si="10"/>
        <v>363.68999999999994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>
        <v>764.02</v>
      </c>
      <c r="M95" s="12">
        <v>146.38</v>
      </c>
      <c r="N95" s="12">
        <v>157.03</v>
      </c>
      <c r="O95" s="12">
        <f>6.66+30.41+122+116.13+11.26+17.88+129.44+13.64+60.81+237.5</f>
        <v>745.73</v>
      </c>
      <c r="P95" s="12">
        <f t="shared" si="10"/>
        <v>1813.16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>
        <v>1206.36</v>
      </c>
      <c r="M113" s="12">
        <v>111.05</v>
      </c>
      <c r="N113" s="12">
        <v>111.05</v>
      </c>
      <c r="O113" s="12">
        <f>111.05+2.65+19.46</f>
        <v>133.16</v>
      </c>
      <c r="P113" s="12">
        <f t="shared" si="10"/>
        <v>1561.62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68" t="s">
        <v>149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2:16" ht="15">
      <c r="B145" s="61" t="s">
        <v>1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2</v>
      </c>
      <c r="C147" s="4" t="s">
        <v>3</v>
      </c>
      <c r="D147" s="62" t="s">
        <v>4</v>
      </c>
      <c r="E147" s="64" t="s">
        <v>5</v>
      </c>
      <c r="F147" s="64" t="s">
        <v>6</v>
      </c>
      <c r="G147" s="64" t="s">
        <v>7</v>
      </c>
      <c r="H147" s="64" t="s">
        <v>8</v>
      </c>
      <c r="I147" s="64" t="s">
        <v>9</v>
      </c>
      <c r="J147" s="64" t="s">
        <v>10</v>
      </c>
      <c r="K147" s="64" t="s">
        <v>11</v>
      </c>
      <c r="L147" s="64" t="s">
        <v>143</v>
      </c>
      <c r="M147" s="64" t="s">
        <v>12</v>
      </c>
      <c r="N147" s="64" t="s">
        <v>13</v>
      </c>
      <c r="O147" s="64" t="s">
        <v>14</v>
      </c>
      <c r="P147" s="66" t="s">
        <v>150</v>
      </c>
    </row>
    <row r="148" spans="2:16" ht="27" customHeight="1" thickBot="1" thickTop="1">
      <c r="B148" s="5">
        <v>1</v>
      </c>
      <c r="C148" s="6">
        <v>2</v>
      </c>
      <c r="D148" s="63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7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19562.58</v>
      </c>
      <c r="P149" s="12">
        <f>D149+E149+F149+G149+H149+I149+J149+K149+L149+M149+N149+O149</f>
        <v>19562.58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19562.58</v>
      </c>
      <c r="P150" s="12">
        <f aca="true" t="shared" si="19" ref="P150:P161">D150+E150+F150+G150+H150+I150+J150+K150+L150+M150+N150+O150</f>
        <v>19562.58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19562.58</v>
      </c>
      <c r="P155" s="12">
        <f t="shared" si="19"/>
        <v>19562.58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>
        <v>19562.58</v>
      </c>
      <c r="P157" s="12">
        <f t="shared" si="19"/>
        <v>19562.58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69" t="s">
        <v>153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</row>
    <row r="164" spans="2:16" ht="15">
      <c r="B164" s="61" t="s">
        <v>1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5.5" customHeight="1">
      <c r="B166" s="71"/>
      <c r="C166" s="72"/>
      <c r="D166" s="75" t="s">
        <v>93</v>
      </c>
      <c r="E166" s="75" t="s">
        <v>94</v>
      </c>
      <c r="F166" s="75" t="s">
        <v>95</v>
      </c>
      <c r="G166" s="75" t="s">
        <v>96</v>
      </c>
      <c r="H166" s="75" t="s">
        <v>97</v>
      </c>
      <c r="I166" s="75" t="s">
        <v>95</v>
      </c>
      <c r="J166" s="77" t="s">
        <v>98</v>
      </c>
      <c r="K166" s="77" t="s">
        <v>99</v>
      </c>
      <c r="L166" s="75" t="s">
        <v>95</v>
      </c>
      <c r="M166" s="77" t="s">
        <v>100</v>
      </c>
      <c r="N166" s="77" t="s">
        <v>101</v>
      </c>
      <c r="O166" s="75" t="s">
        <v>95</v>
      </c>
      <c r="P166" s="78"/>
    </row>
    <row r="167" spans="2:16" ht="21" customHeight="1">
      <c r="B167" s="73"/>
      <c r="C167" s="74"/>
      <c r="D167" s="76"/>
      <c r="E167" s="77"/>
      <c r="F167" s="75"/>
      <c r="G167" s="76"/>
      <c r="H167" s="77"/>
      <c r="I167" s="75"/>
      <c r="J167" s="76"/>
      <c r="K167" s="77"/>
      <c r="L167" s="75"/>
      <c r="M167" s="76"/>
      <c r="N167" s="77"/>
      <c r="O167" s="75"/>
      <c r="P167" s="79"/>
    </row>
    <row r="168" spans="2:16" ht="15">
      <c r="B168" s="32" t="s">
        <v>154</v>
      </c>
      <c r="C168" s="33">
        <v>0.13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102</v>
      </c>
      <c r="F173" s="56">
        <f>C168+D168+D169+D170+D171+D172-E168-E169-E170-E171-E172</f>
        <v>0.13</v>
      </c>
      <c r="H173" s="55" t="s">
        <v>103</v>
      </c>
      <c r="I173" s="56">
        <f>F173+G168+G169+G170+G171+G172-H168-H169-H170-H171-H172</f>
        <v>0.13</v>
      </c>
      <c r="K173" s="55" t="s">
        <v>104</v>
      </c>
      <c r="L173" s="56">
        <f>I173+J168+J169+J170+J171+J172-K168-K169-K170-K171-K172</f>
        <v>0.13</v>
      </c>
      <c r="N173" s="55" t="s">
        <v>105</v>
      </c>
      <c r="O173" s="56">
        <f>L173+M168+M169+M170+M171+M172-N168-N169-N170-N171-N172</f>
        <v>0.13</v>
      </c>
    </row>
    <row r="174" spans="4:15" ht="12.75">
      <c r="D174" s="77" t="s">
        <v>106</v>
      </c>
      <c r="E174" s="77" t="s">
        <v>107</v>
      </c>
      <c r="F174" s="75" t="s">
        <v>95</v>
      </c>
      <c r="G174" s="77" t="s">
        <v>108</v>
      </c>
      <c r="H174" s="77" t="s">
        <v>109</v>
      </c>
      <c r="I174" s="75" t="s">
        <v>95</v>
      </c>
      <c r="J174" s="77" t="s">
        <v>110</v>
      </c>
      <c r="K174" s="77" t="s">
        <v>111</v>
      </c>
      <c r="L174" s="75" t="s">
        <v>95</v>
      </c>
      <c r="M174" s="77" t="s">
        <v>112</v>
      </c>
      <c r="N174" s="77" t="s">
        <v>113</v>
      </c>
      <c r="O174" s="75" t="s">
        <v>95</v>
      </c>
    </row>
    <row r="175" spans="4:15" ht="30" customHeight="1">
      <c r="D175" s="77"/>
      <c r="E175" s="77"/>
      <c r="F175" s="75"/>
      <c r="G175" s="77"/>
      <c r="H175" s="77"/>
      <c r="I175" s="75"/>
      <c r="J175" s="77"/>
      <c r="K175" s="77"/>
      <c r="L175" s="75"/>
      <c r="M175" s="77"/>
      <c r="N175" s="77"/>
      <c r="O175" s="75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114</v>
      </c>
      <c r="F181" s="56">
        <f>O173+D176+D177+D178+D179+D180-E176-E177-E178-E179-E180</f>
        <v>0.13</v>
      </c>
      <c r="H181" s="55" t="s">
        <v>115</v>
      </c>
      <c r="I181" s="56">
        <f>F181+G176+G177+G178+G179+G180-H176-H177-H178-H179-H180</f>
        <v>0.13</v>
      </c>
      <c r="K181" s="55" t="s">
        <v>116</v>
      </c>
      <c r="L181" s="56">
        <f>I181+J176+J177+J178+J179+J180-K176-K177-K178-K179-K180</f>
        <v>0.13</v>
      </c>
      <c r="N181" s="55" t="s">
        <v>155</v>
      </c>
      <c r="O181" s="56">
        <f>L181+M176+M177+M178+M179+M180-N176-N177-N178-N179-N180</f>
        <v>0.13</v>
      </c>
    </row>
    <row r="182" spans="4:15" ht="12.75">
      <c r="D182" s="77" t="s">
        <v>117</v>
      </c>
      <c r="E182" s="77" t="s">
        <v>118</v>
      </c>
      <c r="F182" s="75" t="s">
        <v>95</v>
      </c>
      <c r="G182" s="77" t="s">
        <v>119</v>
      </c>
      <c r="H182" s="77" t="s">
        <v>120</v>
      </c>
      <c r="I182" s="75" t="s">
        <v>95</v>
      </c>
      <c r="J182" s="77" t="s">
        <v>121</v>
      </c>
      <c r="K182" s="77" t="s">
        <v>122</v>
      </c>
      <c r="L182" s="75" t="s">
        <v>95</v>
      </c>
      <c r="M182" s="77" t="s">
        <v>123</v>
      </c>
      <c r="N182" s="77" t="s">
        <v>124</v>
      </c>
      <c r="O182" s="75" t="s">
        <v>95</v>
      </c>
    </row>
    <row r="183" spans="4:15" ht="36" customHeight="1">
      <c r="D183" s="77"/>
      <c r="E183" s="77"/>
      <c r="F183" s="75"/>
      <c r="G183" s="77"/>
      <c r="H183" s="77"/>
      <c r="I183" s="75"/>
      <c r="J183" s="77"/>
      <c r="K183" s="77"/>
      <c r="L183" s="75"/>
      <c r="M183" s="77"/>
      <c r="N183" s="77"/>
      <c r="O183" s="75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125</v>
      </c>
      <c r="F189" s="56">
        <f>O181+D184+D185+D186+D187+D188-E184-E185-E186-E187-E188</f>
        <v>0.13</v>
      </c>
      <c r="H189" s="55" t="s">
        <v>126</v>
      </c>
      <c r="I189" s="56">
        <f>F189+G184+G185+G186+G187+G188-H184-H185-H186-H187-H188</f>
        <v>0.13</v>
      </c>
      <c r="K189" s="55" t="s">
        <v>127</v>
      </c>
      <c r="L189" s="56">
        <f>I189+J184+J185+J186+J187+J188-K184-K185-K186-K187-K188</f>
        <v>0.13</v>
      </c>
      <c r="N189" s="55" t="s">
        <v>156</v>
      </c>
      <c r="O189" s="56">
        <f>L189+M184+M185+M186+M187+M188-N184-N185-N186-N187-N188</f>
        <v>0.13</v>
      </c>
    </row>
    <row r="190" spans="2:16" ht="15">
      <c r="B190" s="69" t="s">
        <v>151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</row>
    <row r="191" spans="2:16" ht="15">
      <c r="B191" s="61" t="s">
        <v>1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1" t="s">
        <v>128</v>
      </c>
      <c r="C193" s="72"/>
      <c r="D193" s="77" t="s">
        <v>129</v>
      </c>
      <c r="E193" s="76" t="s">
        <v>130</v>
      </c>
      <c r="F193" s="80" t="s">
        <v>131</v>
      </c>
      <c r="G193" s="80" t="s">
        <v>132</v>
      </c>
      <c r="H193" s="80" t="s">
        <v>133</v>
      </c>
      <c r="I193" s="80" t="s">
        <v>134</v>
      </c>
      <c r="J193" s="80" t="s">
        <v>135</v>
      </c>
      <c r="K193" s="80" t="s">
        <v>136</v>
      </c>
      <c r="L193" s="80" t="s">
        <v>152</v>
      </c>
      <c r="M193" s="76" t="s">
        <v>137</v>
      </c>
      <c r="N193" s="76" t="s">
        <v>138</v>
      </c>
      <c r="O193" s="80" t="s">
        <v>139</v>
      </c>
      <c r="P193" s="83" t="s">
        <v>140</v>
      </c>
    </row>
    <row r="194" spans="2:16" ht="19.5" customHeight="1">
      <c r="B194" s="73"/>
      <c r="C194" s="74"/>
      <c r="D194" s="77"/>
      <c r="E194" s="82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4"/>
    </row>
    <row r="195" spans="2:16" ht="15">
      <c r="B195" s="85" t="s">
        <v>141</v>
      </c>
      <c r="C195" s="86"/>
      <c r="D195" s="26"/>
      <c r="E195" s="56"/>
      <c r="F195" s="26"/>
      <c r="G195" s="26"/>
      <c r="H195" s="26"/>
      <c r="I195" s="26"/>
      <c r="J195" s="26"/>
      <c r="K195" s="26"/>
      <c r="L195" s="26">
        <v>6408</v>
      </c>
      <c r="M195" s="26"/>
      <c r="N195" s="26"/>
      <c r="O195" s="26"/>
      <c r="P195" s="26">
        <f>D195+E195+F195+G195+H195+I195+J195+K195+L195+M195+N195+O195</f>
        <v>6408</v>
      </c>
    </row>
    <row r="196" spans="2:16" ht="15">
      <c r="B196" s="87" t="s">
        <v>142</v>
      </c>
      <c r="C196" s="88"/>
      <c r="D196" s="56"/>
      <c r="E196" s="56"/>
      <c r="F196" s="56"/>
      <c r="G196" s="56"/>
      <c r="H196" s="56"/>
      <c r="I196" s="56"/>
      <c r="J196" s="56"/>
      <c r="K196" s="56"/>
      <c r="L196" s="56">
        <v>924</v>
      </c>
      <c r="M196" s="56"/>
      <c r="N196" s="56"/>
      <c r="O196" s="56">
        <v>240</v>
      </c>
      <c r="P196" s="26">
        <f aca="true" t="shared" si="23" ref="P196:P217">D196+E196+F196+G196+H196+I196+J196+K196+L196+M196+N196+O196</f>
        <v>1164</v>
      </c>
    </row>
    <row r="197" spans="2:16" ht="15">
      <c r="B197" s="89" t="s">
        <v>157</v>
      </c>
      <c r="C197" s="90"/>
      <c r="D197" s="60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>
        <v>1101.9</v>
      </c>
      <c r="P197" s="26">
        <f t="shared" si="23"/>
        <v>1101.9</v>
      </c>
    </row>
    <row r="198" spans="2:16" ht="15">
      <c r="B198" s="87" t="s">
        <v>158</v>
      </c>
      <c r="C198" s="88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>
        <v>600</v>
      </c>
      <c r="P198" s="26">
        <f t="shared" si="23"/>
        <v>600</v>
      </c>
    </row>
    <row r="199" spans="2:16" ht="15">
      <c r="B199" s="87" t="s">
        <v>159</v>
      </c>
      <c r="C199" s="88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>
        <v>575</v>
      </c>
      <c r="P199" s="26">
        <f t="shared" si="23"/>
        <v>575</v>
      </c>
    </row>
    <row r="200" spans="2:16" ht="15">
      <c r="B200" s="87" t="s">
        <v>160</v>
      </c>
      <c r="C200" s="88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>
        <v>730</v>
      </c>
      <c r="P200" s="26">
        <f t="shared" si="23"/>
        <v>730</v>
      </c>
    </row>
    <row r="201" spans="2:16" ht="15">
      <c r="B201" s="87" t="s">
        <v>161</v>
      </c>
      <c r="C201" s="88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>
        <v>4680</v>
      </c>
      <c r="P201" s="26">
        <f t="shared" si="23"/>
        <v>4680</v>
      </c>
    </row>
    <row r="202" spans="2:16" ht="15">
      <c r="B202" s="87"/>
      <c r="C202" s="88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87"/>
      <c r="C203" s="88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87"/>
      <c r="C204" s="88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87"/>
      <c r="C205" s="88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91"/>
      <c r="C206" s="92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91"/>
      <c r="C207" s="92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91"/>
      <c r="C208" s="92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91"/>
      <c r="C209" s="92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93"/>
      <c r="C210" s="9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93"/>
      <c r="C211" s="9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93"/>
      <c r="C212" s="9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93"/>
      <c r="C213" s="9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93"/>
      <c r="C214" s="9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93"/>
      <c r="C215" s="9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93"/>
      <c r="C216" s="9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93"/>
      <c r="C217" s="9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7332</v>
      </c>
      <c r="M218" s="56">
        <f t="shared" si="25"/>
        <v>0</v>
      </c>
      <c r="N218" s="56">
        <f t="shared" si="25"/>
        <v>0</v>
      </c>
      <c r="O218" s="56">
        <f t="shared" si="25"/>
        <v>7926.9</v>
      </c>
      <c r="P218" s="56">
        <f t="shared" si="25"/>
        <v>15258.9</v>
      </c>
    </row>
    <row r="219" spans="2:16" ht="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User</cp:lastModifiedBy>
  <dcterms:created xsi:type="dcterms:W3CDTF">2021-11-17T14:56:24Z</dcterms:created>
  <dcterms:modified xsi:type="dcterms:W3CDTF">2023-01-27T08:21:59Z</dcterms:modified>
  <cp:category/>
  <cp:version/>
  <cp:contentType/>
  <cp:contentStatus/>
</cp:coreProperties>
</file>